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C610E179-2048-4148-BAFC-AF8DBF74AF6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<sst xmlns="http://schemas.openxmlformats.org/spreadsheetml/2006/main" count="1743" uniqueCount="1174">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</sst>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323</v>
      </c>
      <c r="B10" s="147"/>
      <c r="C10" s="147"/>
      <c r="D10" s="143" t="str">
        <f>VLOOKUP(A10,listado,2,0)</f>
        <v>Técnico/a 2</v>
      </c>
      <c r="E10" s="143"/>
      <c r="F10" s="143"/>
      <c r="G10" s="180" t="str">
        <f>VLOOKUP(A10,listado,3,0)</f>
        <v>Analista-Programador/a junior aplicaciones .Net sector ferroviario</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Certificación y/o formación en:
*Tecnología .NET
*Desarrollo de aplicaciones web
*Azure 
*Seguridad web</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2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2" t="str">
        <f>VLOOKUP(A10,listado,7,0)</f>
        <v>Al menos 2 años de experiencia global  en el sector de las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1 año de experiencia en el análisis y desarrollo de aplicaciones web con tecnología .NET, C#, SQL Server, Entity Framework, HTML, CSS, JavaScript.</v>
      </c>
      <c r="C21" s="112"/>
      <c r="D21" s="112"/>
      <c r="E21" s="112"/>
      <c r="F21" s="112"/>
      <c r="G21" s="112"/>
      <c r="H21" s="112"/>
      <c r="I21" s="62"/>
      <c r="J21" s="95"/>
      <c r="K21" s="95"/>
      <c r="L21" s="96"/>
    </row>
    <row r="22" spans="1:12" s="2" customFormat="1" ht="60" customHeight="1" thickBot="1" x14ac:dyDescent="0.3">
      <c r="A22" s="49" t="s">
        <v>40</v>
      </c>
      <c r="B22" s="112" t="str">
        <f>VLOOKUP(A10,listado,9,0)</f>
        <v>Al menos 6 meses de experiencia en proyectos de aplicaciones informáticas en el ámbito del sector ferroviario.</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50.4" customHeight="1" thickBot="1" x14ac:dyDescent="0.3">
      <c r="A24" s="97" t="str">
        <f>VLOOKUP(A10,listado,10,0)</f>
        <v>Experiencia de al menos  1 año utilizando  SonarQube para el control de calidad.</v>
      </c>
      <c r="B24" s="98"/>
      <c r="C24" s="98"/>
      <c r="D24" s="98"/>
      <c r="E24" s="98"/>
      <c r="F24" s="98"/>
      <c r="G24" s="98"/>
      <c r="H24" s="99"/>
      <c r="I24" s="62"/>
      <c r="J24" s="95"/>
      <c r="K24" s="95"/>
      <c r="L24" s="96"/>
    </row>
    <row r="25" spans="1:12" s="2" customFormat="1" ht="50.4" customHeight="1" thickBot="1" x14ac:dyDescent="0.3">
      <c r="A25" s="97" t="str">
        <f>VLOOKUP(A10,listado,11,0)</f>
        <v>Experiencia de al menos 1 año con herramientas Azure Devops para desarrollos de integración continua.</v>
      </c>
      <c r="B25" s="98"/>
      <c r="C25" s="98"/>
      <c r="D25" s="98"/>
      <c r="E25" s="98"/>
      <c r="F25" s="98"/>
      <c r="G25" s="98"/>
      <c r="H25" s="99"/>
      <c r="I25" s="62"/>
      <c r="J25" s="95"/>
      <c r="K25" s="95"/>
      <c r="L25" s="96"/>
    </row>
    <row r="26" spans="1:12" s="2" customFormat="1" ht="50.4" customHeight="1" thickBot="1" x14ac:dyDescent="0.3">
      <c r="A26" s="97" t="str">
        <f>VLOOKUP(A10,listado,12,0)</f>
        <v>Experiencia de al menos  6 meses en el desarrollo de interfaz de usuario con MVC y jQuery.</v>
      </c>
      <c r="B26" s="98"/>
      <c r="C26" s="98"/>
      <c r="D26" s="98"/>
      <c r="E26" s="98"/>
      <c r="F26" s="98"/>
      <c r="G26" s="98"/>
      <c r="H26" s="99"/>
      <c r="I26" s="62"/>
      <c r="J26" s="95"/>
      <c r="K26" s="95"/>
      <c r="L26" s="96"/>
    </row>
    <row r="27" spans="1:12" s="2" customFormat="1" ht="50.4" customHeight="1" thickBot="1" x14ac:dyDescent="0.3">
      <c r="A27" s="97" t="str">
        <f>VLOOKUP(A10,listado,13,0)</f>
        <v>Experiencia de al menos  6 meses trabajando con bases de datos relacionales.</v>
      </c>
      <c r="B27" s="98"/>
      <c r="C27" s="98"/>
      <c r="D27" s="98"/>
      <c r="E27" s="98"/>
      <c r="F27" s="98"/>
      <c r="G27" s="98"/>
      <c r="H27" s="99"/>
      <c r="I27" s="62"/>
      <c r="J27" s="95"/>
      <c r="K27" s="95"/>
      <c r="L27" s="96"/>
    </row>
    <row r="28" spans="1:12" s="2" customFormat="1" ht="50.4" customHeight="1" thickBot="1" x14ac:dyDescent="0.3">
      <c r="A28" s="97">
        <f>VLOOKUP(A10,listado,14,0)</f>
        <v>0</v>
      </c>
      <c r="B28" s="98"/>
      <c r="C28" s="98"/>
      <c r="D28" s="98"/>
      <c r="E28" s="98"/>
      <c r="F28" s="98"/>
      <c r="G28" s="98"/>
      <c r="H28" s="99"/>
      <c r="I28" s="62"/>
      <c r="J28" s="95"/>
      <c r="K28" s="95"/>
      <c r="L28" s="96"/>
    </row>
    <row r="29" spans="1:12" s="2" customFormat="1" ht="50.4"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llb8YeoBh2tC8o9u9Zz6KfgLm62ZNq51WjK9aC5YtBCi1R+Zjjm50t4KB7KUTnSo2tCfeCIwfCDTyXtGCbXemw==" saltValue="qTa/nVZtpNZdTCWGfnw1c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2024-04-26T17:58:16Z</dcterms:modified>
</cp:coreProperties>
</file>